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80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0" i="1" l="1"/>
  <c r="B12" i="1" l="1"/>
  <c r="B11" i="1"/>
  <c r="B14" i="1" l="1"/>
  <c r="B6" i="1"/>
  <c r="B19" i="1" l="1"/>
  <c r="B15" i="1"/>
  <c r="B22" i="1" l="1"/>
  <c r="B23" i="1" s="1"/>
  <c r="B24" i="1" s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<sst xmlns="http://schemas.openxmlformats.org/spreadsheetml/2006/main" count="26" uniqueCount="26">
  <si>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</si>
  <si>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</si>
  <si>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</si>
  <si>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</si>
  <si>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</si>
  <si>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</si>
  <si>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</si>
  <si>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</si>
  <si>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</si>
  <si>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</si>
  <si>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</si>
  <si>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</si>
  <si>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</si>
  <si>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</si>
  <si>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</si>
  <si>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</si>
  <si>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</si>
  <si>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</si>
  <si>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</si>
  <si>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</si>
  <si>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</si>
  <si>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</si>
  <si>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</si>
  <si>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30 year amortization</t>
  </si>
  <si>
    <t>1318 Briarwood</t>
  </si>
  <si>
    <t>Memphis, Tennessee 38111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</si>
</sst>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C17" sqref="C17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2" t="s">
        <v>0</v>
      </c>
      <c r="B1" s="13" t="s">
        <v>24</v>
      </c>
    </row>
    <row r="2" spans="1:2" ht="15" thickBot="1" x14ac:dyDescent="0.4">
      <c r="A2" s="23"/>
      <c r="B2" s="14" t="s">
        <v>25</v>
      </c>
    </row>
    <row r="3" spans="1:2" ht="16" thickBot="1" x14ac:dyDescent="0.4">
      <c r="A3" s="24" t="s">
        <v>17</v>
      </c>
      <c r="B3" s="25"/>
    </row>
    <row r="4" spans="1:2" x14ac:dyDescent="0.35">
      <c r="A4" s="15" t="s">
        <v>1</v>
      </c>
      <c r="B4" s="2">
        <v>69900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70900</v>
      </c>
    </row>
    <row r="7" spans="1:2" ht="15" thickBot="1" x14ac:dyDescent="0.4">
      <c r="A7" s="17" t="s">
        <v>2</v>
      </c>
      <c r="B7" s="4">
        <v>52800</v>
      </c>
    </row>
    <row r="8" spans="1:2" ht="19.5" customHeight="1" thickBot="1" x14ac:dyDescent="0.4">
      <c r="A8" s="26" t="s">
        <v>3</v>
      </c>
      <c r="B8" s="27"/>
    </row>
    <row r="9" spans="1:2" x14ac:dyDescent="0.35">
      <c r="A9" s="16" t="s">
        <v>4</v>
      </c>
      <c r="B9" s="3">
        <v>795</v>
      </c>
    </row>
    <row r="10" spans="1:2" x14ac:dyDescent="0.35">
      <c r="A10" s="16" t="s">
        <v>22</v>
      </c>
      <c r="B10" s="3">
        <f>(B9*0.1)</f>
        <v>79.5</v>
      </c>
    </row>
    <row r="11" spans="1:2" x14ac:dyDescent="0.35">
      <c r="A11" s="16" t="s">
        <v>5</v>
      </c>
      <c r="B11" s="5">
        <f>(B7*0.0079893)/12</f>
        <v>35.152920000000002</v>
      </c>
    </row>
    <row r="12" spans="1:2" x14ac:dyDescent="0.35">
      <c r="A12" s="16" t="s">
        <v>6</v>
      </c>
      <c r="B12" s="6">
        <f>(B7*0.01005)/12</f>
        <v>44.22</v>
      </c>
    </row>
    <row r="13" spans="1:2" ht="15" thickBot="1" x14ac:dyDescent="0.4">
      <c r="A13" s="16" t="s">
        <v>18</v>
      </c>
      <c r="B13" s="3">
        <v>35</v>
      </c>
    </row>
    <row r="14" spans="1:2" ht="15" thickBot="1" x14ac:dyDescent="0.4">
      <c r="A14" s="18" t="s">
        <v>7</v>
      </c>
      <c r="B14" s="11">
        <f>(B9-(B10+B11+B12+B13))</f>
        <v>601.12707999999998</v>
      </c>
    </row>
    <row r="15" spans="1:2" ht="15" thickBot="1" x14ac:dyDescent="0.4">
      <c r="A15" s="16" t="s">
        <v>14</v>
      </c>
      <c r="B15" s="7">
        <f>(B14*12)/B6</f>
        <v>0.10174224203102962</v>
      </c>
    </row>
    <row r="16" spans="1:2" ht="16" thickBot="1" x14ac:dyDescent="0.4">
      <c r="A16" s="28" t="s">
        <v>8</v>
      </c>
      <c r="B16" s="29"/>
    </row>
    <row r="17" spans="1:7" x14ac:dyDescent="0.35">
      <c r="A17" s="16" t="s">
        <v>20</v>
      </c>
      <c r="B17" s="3">
        <v>69900</v>
      </c>
    </row>
    <row r="18" spans="1:7" x14ac:dyDescent="0.35">
      <c r="A18" s="16" t="s">
        <v>9</v>
      </c>
      <c r="B18" s="3">
        <v>25000</v>
      </c>
      <c r="C18" s="20" t="s">
        <v>23</v>
      </c>
      <c r="D18" s="21"/>
      <c r="E18" s="21"/>
      <c r="F18" s="21"/>
      <c r="G18" s="21"/>
    </row>
    <row r="19" spans="1:7" x14ac:dyDescent="0.35">
      <c r="A19" s="16" t="s">
        <v>16</v>
      </c>
      <c r="B19" s="3">
        <f>(B17-B18)</f>
        <v>44900</v>
      </c>
    </row>
    <row r="20" spans="1:7" x14ac:dyDescent="0.35">
      <c r="A20" s="16" t="s">
        <v>11</v>
      </c>
      <c r="B20" s="7">
        <v>4.4999999999999998E-2</v>
      </c>
    </row>
    <row r="21" spans="1:7" x14ac:dyDescent="0.35">
      <c r="A21" s="16" t="s">
        <v>12</v>
      </c>
      <c r="B21" s="8">
        <v>360</v>
      </c>
    </row>
    <row r="22" spans="1:7" ht="15" thickBot="1" x14ac:dyDescent="0.4">
      <c r="A22" s="16" t="s">
        <v>15</v>
      </c>
      <c r="B22" s="9">
        <f>-PMT((B20/12),B21,B19,0)</f>
        <v>227.50170411182043</v>
      </c>
    </row>
    <row r="23" spans="1:7" ht="15" thickBot="1" x14ac:dyDescent="0.4">
      <c r="A23" s="19" t="s">
        <v>13</v>
      </c>
      <c r="B23" s="12">
        <f>(B14-B22)</f>
        <v>373.62537588817952</v>
      </c>
    </row>
    <row r="24" spans="1:7" ht="15" thickBot="1" x14ac:dyDescent="0.4">
      <c r="A24" s="17" t="s">
        <v>21</v>
      </c>
      <c r="B24" s="10">
        <f>(B23*12)/B18</f>
        <v>0.17934018042632618</v>
      </c>
    </row>
    <row r="25" spans="1:7" ht="30" customHeight="1" x14ac:dyDescent="0.35">
      <c r="B25"/>
    </row>
    <row r="26" spans="1:7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ht="15" customHeight="1" x14ac:dyDescent="0.35">
      <c r="B32"/>
    </row>
    <row r="33" spans="2:2" x14ac:dyDescent="0.35">
      <c r="B33"/>
    </row>
  </sheetData>
  <mergeCells count="5">
    <mergeCell ref="C18:G18"/>
    <mergeCell ref="A1:A2"/>
    <mergeCell ref="A3:B3"/>
    <mergeCell ref="A8:B8"/>
    <mergeCell ref="A16:B16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2018-04-11T20:00:09Z</dcterms:modified>
</cp:coreProperties>
</file>