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<sst xmlns="http://schemas.openxmlformats.org/spreadsheetml/2006/main" count="26" uniqueCount="26">
  <si>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</si>
  <si>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</si>
  <si>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</si>
  <si>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</si>
  <si>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</si>
  <si>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</si>
  <si>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</si>
  <si>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</si>
  <si>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</si>
  <si>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</si>
  <si>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</si>
  <si>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</si>
  <si>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</si>
  <si>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</si>
  <si>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</si>
  <si>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</si>
  <si>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</si>
  <si>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</si>
  <si>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</si>
  <si>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</si>
  <si>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</si>
  <si>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</si>
  <si>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Memphis, Tennessee 38111</t>
  </si>
  <si>
    <t>1243 Will Scarlet</t>
  </si>
  <si>
    <t>Management Fee(10%)</t>
  </si>
  <si>
    <t>10 year amortization, ten year full amortized note.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</si>
</sst>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8" sqref="B18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23</v>
      </c>
    </row>
    <row r="2" spans="1:2" ht="15" thickBot="1" x14ac:dyDescent="0.4">
      <c r="A2" s="23"/>
      <c r="B2" s="14" t="s">
        <v>22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62900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63900</v>
      </c>
    </row>
    <row r="7" spans="1:2" ht="15" thickBot="1" x14ac:dyDescent="0.4">
      <c r="A7" s="17" t="s">
        <v>2</v>
      </c>
      <c r="B7" s="4">
        <v>36700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775</v>
      </c>
    </row>
    <row r="10" spans="1:2" x14ac:dyDescent="0.35">
      <c r="A10" s="16" t="s">
        <v>24</v>
      </c>
      <c r="B10" s="3">
        <f>(B9*0.1)</f>
        <v>77.5</v>
      </c>
    </row>
    <row r="11" spans="1:2" x14ac:dyDescent="0.35">
      <c r="A11" s="16" t="s">
        <v>5</v>
      </c>
      <c r="B11" s="5">
        <f>(B7*0.0079893)/12</f>
        <v>24.433942500000001</v>
      </c>
    </row>
    <row r="12" spans="1:2" x14ac:dyDescent="0.35">
      <c r="A12" s="16" t="s">
        <v>6</v>
      </c>
      <c r="B12" s="6">
        <f>(B7*0.01005)/12</f>
        <v>30.736249999999998</v>
      </c>
    </row>
    <row r="13" spans="1:2" ht="15" thickBot="1" x14ac:dyDescent="0.4">
      <c r="A13" s="16" t="s">
        <v>18</v>
      </c>
      <c r="B13" s="3">
        <v>35</v>
      </c>
    </row>
    <row r="14" spans="1:2" ht="15" thickBot="1" x14ac:dyDescent="0.4">
      <c r="A14" s="18" t="s">
        <v>7</v>
      </c>
      <c r="B14" s="11">
        <f>(B9-(B10+B11+B12+B13))</f>
        <v>607.32980750000002</v>
      </c>
    </row>
    <row r="15" spans="1:2" ht="15" thickBot="1" x14ac:dyDescent="0.4">
      <c r="A15" s="16" t="s">
        <v>14</v>
      </c>
      <c r="B15" s="7">
        <f>(B14*12)/B6</f>
        <v>0.11405254600938967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62900</v>
      </c>
    </row>
    <row r="18" spans="1:7" x14ac:dyDescent="0.35">
      <c r="A18" s="16" t="s">
        <v>9</v>
      </c>
      <c r="B18" s="3">
        <v>20000</v>
      </c>
      <c r="C18" s="20" t="s">
        <v>25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42900</v>
      </c>
    </row>
    <row r="20" spans="1:7" x14ac:dyDescent="0.35">
      <c r="A20" s="16" t="s">
        <v>11</v>
      </c>
      <c r="B20" s="7">
        <v>8.9899999999999994E-2</v>
      </c>
    </row>
    <row r="21" spans="1:7" x14ac:dyDescent="0.35">
      <c r="A21" s="16" t="s">
        <v>12</v>
      </c>
      <c r="B21" s="8">
        <v>120</v>
      </c>
    </row>
    <row r="22" spans="1:7" ht="15" thickBot="1" x14ac:dyDescent="0.4">
      <c r="A22" s="16" t="s">
        <v>15</v>
      </c>
      <c r="B22" s="9">
        <f>-PMT((B20/12),B21,B19,0)</f>
        <v>543.20692316764428</v>
      </c>
    </row>
    <row r="23" spans="1:7" ht="15" thickBot="1" x14ac:dyDescent="0.4">
      <c r="A23" s="19" t="s">
        <v>13</v>
      </c>
      <c r="B23" s="12">
        <f>(B14-B22)</f>
        <v>64.122884332355738</v>
      </c>
    </row>
    <row r="24" spans="1:7" ht="15" thickBot="1" x14ac:dyDescent="0.4">
      <c r="A24" s="17" t="s">
        <v>21</v>
      </c>
      <c r="B24" s="10">
        <f>(B23*12)/B18</f>
        <v>3.847373059941344E-2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2016-08-19T22:20:53Z</dcterms:modified>
</cp:coreProperties>
</file>