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1593 Lookout\"/>
    </mc:Choice>
  </mc:AlternateContent>
  <xr:revisionPtr revIDLastSave="0" documentId="13_ncr:1_{6ACD2EF7-C5DD-49C5-AF56-A8038584B8EB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14" i="1"/>
  <c r="H19" i="1" s="1"/>
  <c r="H26" i="1" s="1"/>
  <c r="B14" i="1"/>
  <c r="B23" i="1" s="1"/>
  <c r="B24" i="1" s="1"/>
  <c r="H8" i="1" l="1"/>
  <c r="H9" i="1" s="1"/>
  <c r="H10" i="1" s="1"/>
  <c r="B15" i="1"/>
  <c r="H25" i="1" l="1"/>
  <c r="H27" i="1" s="1"/>
  <c r="H28" i="1" s="1"/>
</calcChain>
</file>

<file path=xl/sharedStrings.xml><?xml version="1.0" encoding="utf-8"?>
<sst xmlns="http://schemas.openxmlformats.org/spreadsheetml/2006/main" count="57" uniqueCount="55">
  <si>
    <t>Property Address</t>
  </si>
  <si>
    <t>Purchase Price</t>
  </si>
  <si>
    <t>Tax Appraisal</t>
  </si>
  <si>
    <t>Income Information - Monthly</t>
  </si>
  <si>
    <t>Monthly Rent</t>
  </si>
  <si>
    <t>City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</si>
  <si>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</si>
  <si>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</si>
  <si>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</si>
  <si>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</si>
  <si>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</si>
  <si>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</si>
  <si>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</si>
  <si>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</si>
  <si>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</si>
  <si>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</si>
  <si>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</si>
  <si>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</si>
  <si>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</si>
  <si>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</si>
  <si>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</si>
  <si>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</si>
  <si>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</si>
  <si>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</si>
  <si>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</si>
  <si>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</si>
  <si>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</si>
  <si>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</si>
  <si>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</si>
  <si>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</si>
  <si>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</si>
  <si>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</si>
  <si>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</si>
  <si>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</si>
  <si>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</si>
  <si>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</si>
  <si>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</si>
  <si>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</si>
  <si>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</si>
  <si>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</si>
  <si>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</si>
  <si>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</si>
  <si>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</si>
  <si>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</si>
  <si>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</si>
  <si>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</si>
  <si>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</si>
  <si>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30 year amortization - Assumes 75% refinance</t>
  </si>
  <si>
    <t>10% Mgmt fee</t>
  </si>
  <si>
    <t>County Taxes - Tipton County(LOW)</t>
  </si>
  <si>
    <t>1593 Lookout</t>
  </si>
  <si>
    <t>Memphis, Tennessee 38127</t>
  </si>
  <si>
    <t>Range $1595 - $1995</t>
  </si>
  <si>
    <t>Estimated ARV 175k+</t>
  </si>
  <si>
    <t>Promo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</si>
</sst>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14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J9" sqref="J9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50</v>
      </c>
    </row>
    <row r="2" spans="1:10" ht="14.7" thickBot="1" x14ac:dyDescent="0.6">
      <c r="A2" s="71"/>
      <c r="B2" s="10" t="s">
        <v>51</v>
      </c>
      <c r="G2" s="80" t="s">
        <v>45</v>
      </c>
      <c r="H2" s="81"/>
      <c r="I2" s="82"/>
    </row>
    <row r="3" spans="1:10" ht="15.9" thickBot="1" x14ac:dyDescent="0.6">
      <c r="A3" s="72" t="s">
        <v>16</v>
      </c>
      <c r="B3" s="73"/>
      <c r="G3" s="20" t="s">
        <v>24</v>
      </c>
      <c r="H3" s="23">
        <f>B4</f>
        <v>159900</v>
      </c>
      <c r="I3" s="19"/>
    </row>
    <row r="4" spans="1:10" x14ac:dyDescent="0.55000000000000004">
      <c r="A4" s="11" t="s">
        <v>1</v>
      </c>
      <c r="B4" s="2">
        <v>159900</v>
      </c>
      <c r="G4" s="27" t="s">
        <v>25</v>
      </c>
      <c r="H4" s="24">
        <f>B18</f>
        <v>28650</v>
      </c>
      <c r="I4" s="17"/>
    </row>
    <row r="5" spans="1:10" x14ac:dyDescent="0.55000000000000004">
      <c r="A5" s="12" t="s">
        <v>9</v>
      </c>
      <c r="B5" s="3">
        <v>1000</v>
      </c>
      <c r="G5" s="16" t="s">
        <v>26</v>
      </c>
      <c r="H5" s="25">
        <f>(H3-H4)</f>
        <v>131250</v>
      </c>
      <c r="I5" s="17"/>
    </row>
    <row r="6" spans="1:10" x14ac:dyDescent="0.55000000000000004">
      <c r="A6" s="12" t="s">
        <v>18</v>
      </c>
      <c r="B6" s="3">
        <f>SUM(B4:B5)</f>
        <v>160900</v>
      </c>
      <c r="G6" s="16" t="s">
        <v>31</v>
      </c>
      <c r="H6" s="25">
        <v>0</v>
      </c>
      <c r="I6" s="21">
        <v>0.03</v>
      </c>
      <c r="J6" t="s">
        <v>54</v>
      </c>
    </row>
    <row r="7" spans="1:10" ht="14.7" thickBot="1" x14ac:dyDescent="0.6">
      <c r="A7" s="13" t="s">
        <v>2</v>
      </c>
      <c r="B7" s="4">
        <v>73700</v>
      </c>
      <c r="C7" t="s">
        <v>53</v>
      </c>
      <c r="G7" s="16" t="s">
        <v>10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28</v>
      </c>
      <c r="H8" s="25">
        <f>(H5*H7)/12</f>
        <v>1093.75</v>
      </c>
      <c r="I8" s="17"/>
    </row>
    <row r="9" spans="1:10" ht="14.7" thickBot="1" x14ac:dyDescent="0.6">
      <c r="A9" s="12" t="s">
        <v>4</v>
      </c>
      <c r="B9" s="3">
        <v>1795</v>
      </c>
      <c r="C9" t="s">
        <v>52</v>
      </c>
      <c r="G9" s="16" t="s">
        <v>29</v>
      </c>
      <c r="H9" s="25">
        <f>(H8*I9)</f>
        <v>2187.5</v>
      </c>
      <c r="I9" s="22">
        <v>2</v>
      </c>
    </row>
    <row r="10" spans="1:10" ht="14.7" thickBot="1" x14ac:dyDescent="0.6">
      <c r="A10" s="12" t="s">
        <v>21</v>
      </c>
      <c r="B10" s="3">
        <v>179.5</v>
      </c>
      <c r="C10" t="s">
        <v>48</v>
      </c>
      <c r="G10" s="45" t="s">
        <v>30</v>
      </c>
      <c r="H10" s="43">
        <f>H9+H6</f>
        <v>2187.5</v>
      </c>
      <c r="I10" s="18"/>
    </row>
    <row r="11" spans="1:10" ht="14.7" thickBot="1" x14ac:dyDescent="0.6">
      <c r="A11" s="12" t="s">
        <v>5</v>
      </c>
      <c r="B11" s="5">
        <v>30</v>
      </c>
      <c r="C11" s="78" t="s">
        <v>22</v>
      </c>
    </row>
    <row r="12" spans="1:10" ht="14.7" thickBot="1" x14ac:dyDescent="0.6">
      <c r="A12" s="12" t="s">
        <v>49</v>
      </c>
      <c r="B12" s="6">
        <v>45</v>
      </c>
      <c r="C12" s="79"/>
      <c r="G12" s="65" t="s">
        <v>44</v>
      </c>
      <c r="H12" s="66"/>
      <c r="I12" s="67"/>
    </row>
    <row r="13" spans="1:10" ht="14.7" thickBot="1" x14ac:dyDescent="0.6">
      <c r="A13" s="12" t="s">
        <v>17</v>
      </c>
      <c r="B13" s="3">
        <v>55</v>
      </c>
      <c r="G13" s="28" t="s">
        <v>32</v>
      </c>
      <c r="H13" s="34">
        <v>1695</v>
      </c>
      <c r="I13" s="30"/>
    </row>
    <row r="14" spans="1:10" ht="14.7" thickBot="1" x14ac:dyDescent="0.6">
      <c r="A14" s="14" t="s">
        <v>6</v>
      </c>
      <c r="B14" s="8">
        <f>(B9-(B10++B11+B12+B13))</f>
        <v>1485.5</v>
      </c>
      <c r="G14" s="29" t="s">
        <v>27</v>
      </c>
      <c r="H14" s="35">
        <f>(B19*I14)</f>
        <v>1312.5</v>
      </c>
      <c r="I14" s="31">
        <v>0.01</v>
      </c>
    </row>
    <row r="15" spans="1:10" ht="14.7" thickBot="1" x14ac:dyDescent="0.6">
      <c r="A15" s="12" t="s">
        <v>13</v>
      </c>
      <c r="B15" s="7">
        <f>(B14*12)/B6</f>
        <v>0.11078931013051585</v>
      </c>
      <c r="G15" s="29" t="s">
        <v>33</v>
      </c>
      <c r="H15" s="36">
        <v>250</v>
      </c>
      <c r="I15" s="32"/>
    </row>
    <row r="16" spans="1:10" ht="15.9" thickBot="1" x14ac:dyDescent="0.6">
      <c r="A16" s="76" t="s">
        <v>7</v>
      </c>
      <c r="B16" s="77"/>
      <c r="G16" s="29" t="s">
        <v>34</v>
      </c>
      <c r="H16" s="36">
        <v>500</v>
      </c>
      <c r="I16" s="32"/>
    </row>
    <row r="17" spans="1:9" ht="14.7" thickBot="1" x14ac:dyDescent="0.6">
      <c r="A17" s="51" t="s">
        <v>19</v>
      </c>
      <c r="B17" s="52">
        <v>159900</v>
      </c>
      <c r="G17" s="29" t="s">
        <v>35</v>
      </c>
      <c r="H17" s="36">
        <v>300</v>
      </c>
      <c r="I17" s="32"/>
    </row>
    <row r="18" spans="1:9" ht="14.55" customHeight="1" thickBot="1" x14ac:dyDescent="0.6">
      <c r="A18" s="51" t="s">
        <v>8</v>
      </c>
      <c r="B18" s="52">
        <v>28650</v>
      </c>
      <c r="C18" s="61" t="s">
        <v>47</v>
      </c>
      <c r="D18" s="62"/>
      <c r="G18" s="29" t="s">
        <v>36</v>
      </c>
      <c r="H18" s="36">
        <v>480</v>
      </c>
      <c r="I18" s="32"/>
    </row>
    <row r="19" spans="1:9" ht="35.4" customHeight="1" thickBot="1" x14ac:dyDescent="0.6">
      <c r="A19" s="53" t="s">
        <v>15</v>
      </c>
      <c r="B19" s="52">
        <v>131250</v>
      </c>
      <c r="C19" s="63"/>
      <c r="D19" s="64"/>
      <c r="G19" s="46" t="s">
        <v>37</v>
      </c>
      <c r="H19" s="42">
        <f>SUM(H13:H18)</f>
        <v>4537.5</v>
      </c>
      <c r="I19" s="33"/>
    </row>
    <row r="20" spans="1:9" x14ac:dyDescent="0.55000000000000004">
      <c r="A20" s="51" t="s">
        <v>10</v>
      </c>
      <c r="B20" s="54">
        <v>7.0000000000000007E-2</v>
      </c>
      <c r="E20" s="15"/>
      <c r="G20" s="37" t="s">
        <v>38</v>
      </c>
    </row>
    <row r="21" spans="1:9" ht="14.7" thickBot="1" x14ac:dyDescent="0.6">
      <c r="A21" s="51" t="s">
        <v>11</v>
      </c>
      <c r="B21" s="55">
        <v>360</v>
      </c>
    </row>
    <row r="22" spans="1:9" ht="14.7" thickBot="1" x14ac:dyDescent="0.6">
      <c r="A22" s="51" t="s">
        <v>14</v>
      </c>
      <c r="B22" s="56">
        <f>-PMT((B20/12),B21,B19,0)</f>
        <v>873.20952492267793</v>
      </c>
      <c r="G22" s="68" t="s">
        <v>39</v>
      </c>
      <c r="H22" s="69"/>
    </row>
    <row r="23" spans="1:9" ht="14.7" thickBot="1" x14ac:dyDescent="0.6">
      <c r="A23" s="57" t="s">
        <v>12</v>
      </c>
      <c r="B23" s="58">
        <f>(B14-B22)</f>
        <v>612.29047507732207</v>
      </c>
      <c r="C23" s="50" t="s">
        <v>23</v>
      </c>
      <c r="G23" s="41" t="s">
        <v>8</v>
      </c>
      <c r="H23" s="38">
        <f>B18</f>
        <v>28650</v>
      </c>
    </row>
    <row r="24" spans="1:9" ht="14.7" thickBot="1" x14ac:dyDescent="0.6">
      <c r="A24" s="59" t="s">
        <v>20</v>
      </c>
      <c r="B24" s="60">
        <f>(B23*12)/B18</f>
        <v>0.25645674348788361</v>
      </c>
      <c r="G24" s="41" t="s">
        <v>40</v>
      </c>
      <c r="H24" s="39">
        <v>1000</v>
      </c>
    </row>
    <row r="25" spans="1:9" ht="30" customHeight="1" x14ac:dyDescent="0.55000000000000004">
      <c r="B25"/>
      <c r="G25" s="41" t="s">
        <v>41</v>
      </c>
      <c r="H25" s="38">
        <f>H10</f>
        <v>2187.5</v>
      </c>
    </row>
    <row r="26" spans="1:9" ht="14.7" thickBot="1" x14ac:dyDescent="0.6">
      <c r="B26"/>
      <c r="G26" s="41" t="s">
        <v>42</v>
      </c>
      <c r="H26" s="40">
        <f>H19</f>
        <v>4537.5</v>
      </c>
    </row>
    <row r="27" spans="1:9" ht="29.1" thickBot="1" x14ac:dyDescent="0.6">
      <c r="G27" s="47" t="s">
        <v>46</v>
      </c>
      <c r="H27" s="44">
        <f>SUM(H23:H26)</f>
        <v>36375</v>
      </c>
    </row>
    <row r="28" spans="1:9" ht="14.7" thickBot="1" x14ac:dyDescent="0.6">
      <c r="G28" s="49" t="s">
        <v>43</v>
      </c>
      <c r="H28" s="48">
        <f>H27/(B23*12)</f>
        <v>4.9506731255572838</v>
      </c>
    </row>
    <row r="32" spans="1:9" ht="15" customHeight="1" x14ac:dyDescent="0.55000000000000004"/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2024-06-20T14:48:22Z</dcterms:modified>
</cp:coreProperties>
</file>