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4796 Summerlane\"/>
    </mc:Choice>
  </mc:AlternateContent>
  <xr:revisionPtr revIDLastSave="0" documentId="13_ncr:1_{9B0FA185-01D3-45A6-8368-FEDCBB104F07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9" i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<sst xmlns="http://schemas.openxmlformats.org/spreadsheetml/2006/main" count="55" uniqueCount="53">
  <si>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</si>
  <si>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</si>
  <si>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</si>
  <si>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</si>
  <si>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</si>
  <si>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</si>
  <si>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</si>
  <si>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</si>
  <si>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</si>
  <si>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</si>
  <si>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</si>
  <si>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</si>
  <si>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</si>
  <si>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</si>
  <si>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</si>
  <si>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</si>
  <si>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</si>
  <si>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</si>
  <si>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</si>
  <si>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</si>
  <si>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</si>
  <si>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</si>
  <si>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</si>
  <si>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</si>
  <si>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</si>
  <si>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</si>
  <si>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</si>
  <si>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</si>
  <si>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</si>
  <si>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</si>
  <si>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</si>
  <si>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</si>
  <si>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</si>
  <si>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</si>
  <si>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</si>
  <si>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</si>
  <si>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</si>
  <si>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</si>
  <si>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</si>
  <si>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</si>
  <si>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</si>
  <si>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</si>
  <si>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</si>
  <si>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</si>
  <si>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</si>
  <si>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</si>
  <si>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</si>
  <si>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</si>
  <si>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Memphis, Tennessee 38118</t>
  </si>
  <si>
    <t>4796 Summerlane</t>
  </si>
  <si>
    <t>30 year amortization - Assumes 80% refinance</t>
  </si>
  <si>
    <t>Range $1495 - $1695</t>
  </si>
  <si>
    <t>Estimated ARV 175k+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</si>
</sst>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7" workbookViewId="0">
      <selection activeCell="I24" sqref="I24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69" t="s">
        <v>0</v>
      </c>
      <c r="B1" s="9" t="s">
        <v>49</v>
      </c>
    </row>
    <row r="2" spans="1:9" ht="14.7" thickBot="1" x14ac:dyDescent="0.6">
      <c r="A2" s="70"/>
      <c r="B2" s="10" t="s">
        <v>48</v>
      </c>
      <c r="G2" s="77" t="s">
        <v>46</v>
      </c>
      <c r="H2" s="78"/>
      <c r="I2" s="79"/>
    </row>
    <row r="3" spans="1:9" ht="15.9" thickBot="1" x14ac:dyDescent="0.6">
      <c r="A3" s="71" t="s">
        <v>17</v>
      </c>
      <c r="B3" s="72"/>
      <c r="G3" s="20" t="s">
        <v>25</v>
      </c>
      <c r="H3" s="23">
        <f>B4</f>
        <v>164900</v>
      </c>
      <c r="I3" s="19"/>
    </row>
    <row r="4" spans="1:9" x14ac:dyDescent="0.55000000000000004">
      <c r="A4" s="11" t="s">
        <v>1</v>
      </c>
      <c r="B4" s="2">
        <v>164900</v>
      </c>
      <c r="G4" s="27" t="s">
        <v>26</v>
      </c>
      <c r="H4" s="24">
        <f>B18</f>
        <v>24900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140000</v>
      </c>
      <c r="I5" s="17"/>
    </row>
    <row r="6" spans="1:9" x14ac:dyDescent="0.55000000000000004">
      <c r="A6" s="12" t="s">
        <v>19</v>
      </c>
      <c r="B6" s="3">
        <f>SUM(B4:B5)</f>
        <v>165900</v>
      </c>
      <c r="G6" s="16" t="s">
        <v>32</v>
      </c>
      <c r="H6" s="25">
        <f>(I6*H5)</f>
        <v>4200</v>
      </c>
      <c r="I6" s="21">
        <v>0.03</v>
      </c>
    </row>
    <row r="7" spans="1:9" ht="14.7" thickBot="1" x14ac:dyDescent="0.6">
      <c r="A7" s="13" t="s">
        <v>2</v>
      </c>
      <c r="B7" s="4">
        <v>79400</v>
      </c>
      <c r="C7" t="s">
        <v>52</v>
      </c>
      <c r="G7" s="16" t="s">
        <v>11</v>
      </c>
      <c r="H7" s="26">
        <v>0.1</v>
      </c>
      <c r="I7" s="17"/>
    </row>
    <row r="8" spans="1:9" ht="19.5" customHeight="1" thickBot="1" x14ac:dyDescent="0.6">
      <c r="A8" s="73" t="s">
        <v>3</v>
      </c>
      <c r="B8" s="74"/>
      <c r="G8" s="16" t="s">
        <v>29</v>
      </c>
      <c r="H8" s="25">
        <f>(H5*H7)/12</f>
        <v>1166.6666666666667</v>
      </c>
      <c r="I8" s="17"/>
    </row>
    <row r="9" spans="1:9" ht="14.7" thickBot="1" x14ac:dyDescent="0.6">
      <c r="A9" s="12" t="s">
        <v>4</v>
      </c>
      <c r="B9" s="3">
        <v>1695</v>
      </c>
      <c r="C9" t="s">
        <v>51</v>
      </c>
      <c r="G9" s="16" t="s">
        <v>30</v>
      </c>
      <c r="H9" s="25">
        <f>(H8*I9)</f>
        <v>2333.3333333333335</v>
      </c>
      <c r="I9" s="22">
        <v>2</v>
      </c>
    </row>
    <row r="10" spans="1:9" ht="14.7" thickBot="1" x14ac:dyDescent="0.6">
      <c r="A10" s="12" t="s">
        <v>22</v>
      </c>
      <c r="B10" s="3">
        <v>169.5</v>
      </c>
      <c r="G10" s="44" t="s">
        <v>31</v>
      </c>
      <c r="H10" s="42">
        <f>H9</f>
        <v>2333.3333333333335</v>
      </c>
      <c r="I10" s="18"/>
    </row>
    <row r="11" spans="1:9" ht="14.7" thickBot="1" x14ac:dyDescent="0.6">
      <c r="A11" s="12" t="s">
        <v>5</v>
      </c>
      <c r="B11" s="5">
        <v>40</v>
      </c>
      <c r="C11" s="80" t="s">
        <v>23</v>
      </c>
    </row>
    <row r="12" spans="1:9" ht="14.7" thickBot="1" x14ac:dyDescent="0.6">
      <c r="A12" s="12" t="s">
        <v>6</v>
      </c>
      <c r="B12" s="6">
        <v>60</v>
      </c>
      <c r="C12" s="81"/>
      <c r="G12" s="64" t="s">
        <v>45</v>
      </c>
      <c r="H12" s="65"/>
      <c r="I12" s="66"/>
    </row>
    <row r="13" spans="1:9" ht="14.7" thickBot="1" x14ac:dyDescent="0.6">
      <c r="A13" s="12" t="s">
        <v>18</v>
      </c>
      <c r="B13" s="3">
        <v>75</v>
      </c>
      <c r="G13" s="28" t="s">
        <v>33</v>
      </c>
      <c r="H13" s="34">
        <v>1495</v>
      </c>
      <c r="I13" s="30"/>
    </row>
    <row r="14" spans="1:9" ht="14.7" thickBot="1" x14ac:dyDescent="0.6">
      <c r="A14" s="14" t="s">
        <v>7</v>
      </c>
      <c r="B14" s="8">
        <f>(B9-(B10++B11+B12+B13))</f>
        <v>1350.5</v>
      </c>
      <c r="G14" s="29" t="s">
        <v>28</v>
      </c>
      <c r="H14" s="35">
        <v>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9.7685352622061489E-2</v>
      </c>
      <c r="G15" s="29" t="s">
        <v>34</v>
      </c>
      <c r="H15" s="36">
        <v>500</v>
      </c>
      <c r="I15" s="32"/>
    </row>
    <row r="16" spans="1:9" ht="15.9" thickBot="1" x14ac:dyDescent="0.6">
      <c r="A16" s="75" t="s">
        <v>8</v>
      </c>
      <c r="B16" s="76"/>
      <c r="G16" s="29" t="s">
        <v>35</v>
      </c>
      <c r="H16" s="36">
        <v>500</v>
      </c>
      <c r="I16" s="32"/>
    </row>
    <row r="17" spans="1:9" ht="14.7" thickBot="1" x14ac:dyDescent="0.6">
      <c r="A17" s="50" t="s">
        <v>20</v>
      </c>
      <c r="B17" s="51">
        <v>164900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0" t="s">
        <v>9</v>
      </c>
      <c r="B18" s="51">
        <v>24900</v>
      </c>
      <c r="C18" s="60" t="s">
        <v>50</v>
      </c>
      <c r="D18" s="61"/>
      <c r="G18" s="29" t="s">
        <v>37</v>
      </c>
      <c r="H18" s="36">
        <v>750</v>
      </c>
      <c r="I18" s="32"/>
    </row>
    <row r="19" spans="1:9" ht="35.4" customHeight="1" thickBot="1" x14ac:dyDescent="0.6">
      <c r="A19" s="52" t="s">
        <v>16</v>
      </c>
      <c r="B19" s="51">
        <v>140000</v>
      </c>
      <c r="C19" s="62"/>
      <c r="D19" s="63"/>
      <c r="G19" s="45" t="s">
        <v>38</v>
      </c>
      <c r="H19" s="41">
        <f>SUM(H13:H18)</f>
        <v>3545</v>
      </c>
      <c r="I19" s="33"/>
    </row>
    <row r="20" spans="1:9" ht="14.7" thickBot="1" x14ac:dyDescent="0.6">
      <c r="A20" s="50" t="s">
        <v>11</v>
      </c>
      <c r="B20" s="53">
        <v>5.5E-2</v>
      </c>
      <c r="E20" s="15"/>
      <c r="G20" s="82" t="s">
        <v>39</v>
      </c>
      <c r="H20" s="83"/>
      <c r="I20" s="84"/>
    </row>
    <row r="21" spans="1:9" ht="14.7" thickBot="1" x14ac:dyDescent="0.6">
      <c r="A21" s="50" t="s">
        <v>12</v>
      </c>
      <c r="B21" s="54">
        <v>360</v>
      </c>
    </row>
    <row r="22" spans="1:9" ht="14.7" thickBot="1" x14ac:dyDescent="0.6">
      <c r="A22" s="50" t="s">
        <v>15</v>
      </c>
      <c r="B22" s="55">
        <f>-PMT((B20/12),B21,B19,0)</f>
        <v>794.90460188580403</v>
      </c>
      <c r="G22" s="67" t="s">
        <v>40</v>
      </c>
      <c r="H22" s="68"/>
    </row>
    <row r="23" spans="1:9" ht="14.7" thickBot="1" x14ac:dyDescent="0.6">
      <c r="A23" s="56" t="s">
        <v>13</v>
      </c>
      <c r="B23" s="57">
        <f>(B14-B22)</f>
        <v>555.59539811419597</v>
      </c>
      <c r="C23" s="49" t="s">
        <v>24</v>
      </c>
      <c r="G23" s="40" t="s">
        <v>9</v>
      </c>
      <c r="H23" s="37">
        <f>B18</f>
        <v>24900</v>
      </c>
    </row>
    <row r="24" spans="1:9" ht="14.7" thickBot="1" x14ac:dyDescent="0.6">
      <c r="A24" s="58" t="s">
        <v>21</v>
      </c>
      <c r="B24" s="59">
        <f>(B23*12)/B18</f>
        <v>0.26775681836828719</v>
      </c>
      <c r="G24" s="40" t="s">
        <v>41</v>
      </c>
      <c r="H24" s="38">
        <v>1000</v>
      </c>
    </row>
    <row r="25" spans="1:9" ht="30" customHeight="1" x14ac:dyDescent="0.55000000000000004">
      <c r="B25"/>
      <c r="G25" s="40" t="s">
        <v>42</v>
      </c>
      <c r="H25" s="37">
        <f>H10</f>
        <v>2333.3333333333335</v>
      </c>
    </row>
    <row r="26" spans="1:9" ht="14.7" thickBot="1" x14ac:dyDescent="0.6">
      <c r="B26"/>
      <c r="G26" s="40" t="s">
        <v>43</v>
      </c>
      <c r="H26" s="39">
        <f>H19</f>
        <v>3545</v>
      </c>
    </row>
    <row r="27" spans="1:9" ht="29.1" thickBot="1" x14ac:dyDescent="0.6">
      <c r="B27"/>
      <c r="G27" s="46" t="s">
        <v>47</v>
      </c>
      <c r="H27" s="43">
        <f>SUM(H23:H26)</f>
        <v>31778.333333333332</v>
      </c>
    </row>
    <row r="28" spans="1:9" ht="14.7" thickBot="1" x14ac:dyDescent="0.6">
      <c r="B28"/>
      <c r="G28" s="48" t="s">
        <v>44</v>
      </c>
      <c r="H28" s="47">
        <f>H27/(B23*12)</f>
        <v>4.7664081693854126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10">
    <mergeCell ref="C18:D19"/>
    <mergeCell ref="G12:I12"/>
    <mergeCell ref="G22:H22"/>
    <mergeCell ref="A1:A2"/>
    <mergeCell ref="A3:B3"/>
    <mergeCell ref="A8:B8"/>
    <mergeCell ref="A16:B16"/>
    <mergeCell ref="C11:C12"/>
    <mergeCell ref="G2:I2"/>
    <mergeCell ref="G20:I20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2024-10-21T21:34:21Z</dcterms:modified>
</cp:coreProperties>
</file>