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238 Don\"/>
    </mc:Choice>
  </mc:AlternateContent>
  <xr:revisionPtr revIDLastSave="0" documentId="13_ncr:1_{85601ED9-7642-4D7E-897C-61E4DF392492}" xr6:coauthVersionLast="47" xr6:coauthVersionMax="47" xr10:uidLastSave="{00000000-0000-0000-0000-000000000000}"/>
  <bookViews>
    <workbookView xWindow="366" yWindow="366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1" i="1" l="1"/>
  <c r="B12" i="1"/>
  <c r="B30" i="1"/>
  <c r="H23" i="1" l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<sst xmlns="http://schemas.openxmlformats.org/spreadsheetml/2006/main" count="63" uniqueCount="61">
  <si>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</si>
  <si>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</si>
  <si>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</si>
  <si>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</si>
  <si>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</si>
  <si>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</si>
  <si>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</si>
  <si>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</si>
  <si>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</si>
  <si>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</si>
  <si>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</si>
  <si>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</si>
  <si>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</si>
  <si>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</si>
  <si>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</si>
  <si>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</si>
  <si>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</si>
  <si>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</si>
  <si>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</si>
  <si>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</si>
  <si>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</si>
  <si>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</si>
  <si>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</si>
  <si>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</si>
  <si>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</si>
  <si>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</si>
  <si>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</si>
  <si>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</si>
  <si>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</si>
  <si>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</si>
  <si>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</si>
  <si>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</si>
  <si>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</si>
  <si>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</si>
  <si>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</si>
  <si>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</si>
  <si>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</si>
  <si>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</si>
  <si>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</si>
  <si>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</si>
  <si>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</si>
  <si>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</si>
  <si>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</si>
  <si>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</si>
  <si>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</si>
  <si>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</si>
  <si>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</si>
  <si>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</si>
  <si>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</si>
  <si>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</si>
  <si>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</si>
  <si>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</si>
  <si>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</si>
  <si>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</si>
  <si>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</si>
  <si>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Memphis, Tennessee 38109</t>
  </si>
  <si>
    <t>Estimated ARV 155k</t>
  </si>
  <si>
    <t>4239 Don</t>
  </si>
  <si>
    <t>Range $1295 - $1495</t>
  </si>
  <si>
    <t>Estimated new tax assessments coming taxes should drop</t>
  </si>
  <si>
    <t>Section 8 up to $1650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</si>
</sst>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D14" sqref="D1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9" t="s">
        <v>57</v>
      </c>
    </row>
    <row r="2" spans="1:10" ht="14.7" thickBot="1" x14ac:dyDescent="0.6">
      <c r="A2" s="77"/>
      <c r="B2" s="10" t="s">
        <v>55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20" t="s">
        <v>24</v>
      </c>
      <c r="H3" s="23">
        <f>B4</f>
        <v>139900</v>
      </c>
      <c r="I3" s="19"/>
    </row>
    <row r="4" spans="1:10" x14ac:dyDescent="0.55000000000000004">
      <c r="A4" s="11" t="s">
        <v>1</v>
      </c>
      <c r="B4" s="2">
        <v>139900</v>
      </c>
      <c r="G4" s="27" t="s">
        <v>25</v>
      </c>
      <c r="H4" s="24">
        <f>B18</f>
        <v>15900</v>
      </c>
      <c r="I4" s="17"/>
    </row>
    <row r="5" spans="1:10" x14ac:dyDescent="0.55000000000000004">
      <c r="A5" s="12" t="s">
        <v>10</v>
      </c>
      <c r="B5" s="3">
        <v>2000</v>
      </c>
      <c r="G5" s="16" t="s">
        <v>26</v>
      </c>
      <c r="H5" s="25">
        <v>189900</v>
      </c>
      <c r="I5" s="17"/>
    </row>
    <row r="6" spans="1:10" x14ac:dyDescent="0.55000000000000004">
      <c r="A6" s="12" t="s">
        <v>19</v>
      </c>
      <c r="B6" s="3">
        <v>141900</v>
      </c>
      <c r="C6" t="s">
        <v>56</v>
      </c>
      <c r="G6" s="16" t="s">
        <v>31</v>
      </c>
      <c r="H6" s="25">
        <f>(I6*H5)</f>
        <v>3798</v>
      </c>
      <c r="I6" s="21">
        <v>0.02</v>
      </c>
      <c r="J6" t="s">
        <v>46</v>
      </c>
    </row>
    <row r="7" spans="1:10" ht="14.7" thickBot="1" x14ac:dyDescent="0.6">
      <c r="A7" s="13" t="s">
        <v>2</v>
      </c>
      <c r="B7" s="4">
        <v>80800</v>
      </c>
      <c r="C7" t="s">
        <v>54</v>
      </c>
      <c r="G7" s="16" t="s">
        <v>11</v>
      </c>
      <c r="H7" s="26">
        <v>0.12</v>
      </c>
      <c r="I7" s="17"/>
    </row>
    <row r="8" spans="1:10" ht="19.5" customHeight="1" thickBot="1" x14ac:dyDescent="0.6">
      <c r="A8" s="80" t="s">
        <v>3</v>
      </c>
      <c r="B8" s="81"/>
      <c r="G8" s="16" t="s">
        <v>28</v>
      </c>
      <c r="H8" s="25">
        <f>(H5*H7)/12</f>
        <v>1899</v>
      </c>
      <c r="I8" s="17"/>
    </row>
    <row r="9" spans="1:10" ht="14.7" thickBot="1" x14ac:dyDescent="0.6">
      <c r="A9" s="12" t="s">
        <v>4</v>
      </c>
      <c r="B9" s="3">
        <v>1495</v>
      </c>
      <c r="C9" t="s">
        <v>58</v>
      </c>
      <c r="G9" s="16" t="s">
        <v>29</v>
      </c>
      <c r="H9" s="25">
        <f>(H8*I9)</f>
        <v>3798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C10" t="s">
        <v>60</v>
      </c>
      <c r="G10" s="45" t="s">
        <v>30</v>
      </c>
      <c r="H10" s="43">
        <v>5280</v>
      </c>
      <c r="I10" s="18"/>
    </row>
    <row r="11" spans="1:10" ht="14.7" thickBot="1" x14ac:dyDescent="0.6">
      <c r="A11" s="12" t="s">
        <v>5</v>
      </c>
      <c r="B11" s="5">
        <f>(640.68)/12</f>
        <v>53.389999999999993</v>
      </c>
      <c r="C11" s="87" t="s">
        <v>59</v>
      </c>
      <c r="D11" s="88"/>
      <c r="E11" s="89"/>
    </row>
    <row r="12" spans="1:10" ht="25.2" customHeight="1" thickBot="1" x14ac:dyDescent="0.6">
      <c r="A12" s="12" t="s">
        <v>6</v>
      </c>
      <c r="B12" s="6">
        <f>(679.7)/12</f>
        <v>56.641666666666673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2" t="s">
        <v>18</v>
      </c>
      <c r="B13" s="3">
        <v>65</v>
      </c>
      <c r="G13" s="28" t="s">
        <v>32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1170.4683333333332</v>
      </c>
      <c r="G14" s="29" t="s">
        <v>27</v>
      </c>
      <c r="H14" s="35">
        <f>(B19*I14)</f>
        <v>1240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9.8982522903453135E-2</v>
      </c>
      <c r="G15" s="29" t="s">
        <v>33</v>
      </c>
      <c r="H15" s="36">
        <v>250</v>
      </c>
      <c r="I15" s="32"/>
    </row>
    <row r="16" spans="1:10" ht="15.9" thickBot="1" x14ac:dyDescent="0.6">
      <c r="A16" s="82" t="s">
        <v>8</v>
      </c>
      <c r="B16" s="83"/>
      <c r="G16" s="29" t="s">
        <v>34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139900</v>
      </c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15900</v>
      </c>
      <c r="C18" s="67" t="s">
        <v>47</v>
      </c>
      <c r="D18" s="68"/>
      <c r="G18" s="29" t="s">
        <v>36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124000</v>
      </c>
      <c r="C19" s="69"/>
      <c r="D19" s="70"/>
      <c r="G19" s="46" t="s">
        <v>37</v>
      </c>
      <c r="H19" s="42">
        <f>SUM(H13:H18)</f>
        <v>4465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38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824.97509402218725</v>
      </c>
      <c r="G22" s="74" t="s">
        <v>39</v>
      </c>
      <c r="H22" s="75"/>
    </row>
    <row r="23" spans="1:9" ht="14.7" thickBot="1" x14ac:dyDescent="0.6">
      <c r="A23" s="57" t="s">
        <v>13</v>
      </c>
      <c r="B23" s="58">
        <f>(B14-B22)</f>
        <v>345.493239311146</v>
      </c>
      <c r="C23" s="50" t="s">
        <v>23</v>
      </c>
      <c r="G23" s="41" t="s">
        <v>9</v>
      </c>
      <c r="H23" s="38">
        <f>B18</f>
        <v>15900</v>
      </c>
    </row>
    <row r="24" spans="1:9" ht="14.7" thickBot="1" x14ac:dyDescent="0.6">
      <c r="A24" s="59" t="s">
        <v>21</v>
      </c>
      <c r="B24" s="60">
        <f>(B23*12)/B18</f>
        <v>0.26074961457444978</v>
      </c>
      <c r="G24" s="41" t="s">
        <v>40</v>
      </c>
      <c r="H24" s="39">
        <v>2000</v>
      </c>
    </row>
    <row r="25" spans="1:9" ht="30" customHeight="1" thickBot="1" x14ac:dyDescent="0.6">
      <c r="B25" s="65" t="s">
        <v>48</v>
      </c>
      <c r="G25" s="41" t="s">
        <v>41</v>
      </c>
      <c r="H25" s="38">
        <f>H10</f>
        <v>5280</v>
      </c>
    </row>
    <row r="26" spans="1:9" ht="14.7" thickBot="1" x14ac:dyDescent="0.6">
      <c r="B26" s="61">
        <v>14900</v>
      </c>
      <c r="C26" s="66" t="s">
        <v>51</v>
      </c>
      <c r="G26" s="41" t="s">
        <v>53</v>
      </c>
      <c r="H26" s="40">
        <v>6500</v>
      </c>
    </row>
    <row r="27" spans="1:9" ht="29.1" thickBot="1" x14ac:dyDescent="0.6">
      <c r="B27" s="62">
        <v>2000</v>
      </c>
      <c r="C27" s="66" t="s">
        <v>50</v>
      </c>
      <c r="G27" s="47" t="s">
        <v>45</v>
      </c>
      <c r="H27" s="44">
        <f>SUM(H23:H26)</f>
        <v>29680</v>
      </c>
    </row>
    <row r="28" spans="1:9" ht="14.7" thickBot="1" x14ac:dyDescent="0.6">
      <c r="B28" s="62">
        <v>5280</v>
      </c>
      <c r="C28" s="66" t="s">
        <v>49</v>
      </c>
      <c r="G28" s="49" t="s">
        <v>42</v>
      </c>
      <c r="H28" s="48">
        <f>H27/(B23*12)</f>
        <v>7.1588472708315045</v>
      </c>
    </row>
    <row r="29" spans="1:9" ht="14.7" thickBot="1" x14ac:dyDescent="0.6">
      <c r="B29" s="63">
        <v>6500</v>
      </c>
      <c r="C29" s="66" t="s">
        <v>52</v>
      </c>
    </row>
    <row r="30" spans="1:9" ht="14.7" thickBot="1" x14ac:dyDescent="0.6">
      <c r="B30" s="64">
        <f>SUM(B26:B29)</f>
        <v>28680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2025-05-06T20:32:20Z</dcterms:modified>
</cp:coreProperties>
</file>