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3256 Ridgecrest St, Memphis, TN 38127\"/>
    </mc:Choice>
  </mc:AlternateContent>
  <xr:revisionPtr revIDLastSave="0" documentId="13_ncr:1_{B65D986A-AF4A-464D-839C-45FE9FDF3DAD}" xr6:coauthVersionLast="47" xr6:coauthVersionMax="47" xr10:uidLastSave="{00000000-0000-0000-0000-000000000000}"/>
  <bookViews>
    <workbookView xWindow="366" yWindow="366" windowWidth="21600" windowHeight="118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0" i="1" l="1"/>
  <c r="B12" i="1" l="1"/>
  <c r="B11" i="1"/>
  <c r="H23" i="1"/>
  <c r="H4" i="1"/>
  <c r="H3" i="1"/>
  <c r="B22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<sst xmlns="http://schemas.openxmlformats.org/spreadsheetml/2006/main" count="62" uniqueCount="60">
  <si>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</si>
  <si>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</si>
  <si>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</si>
  <si>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</si>
  <si>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</si>
  <si>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</si>
  <si>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</si>
  <si>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</si>
  <si>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</si>
  <si>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</si>
  <si>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</si>
  <si>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</si>
  <si>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</si>
  <si>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</si>
  <si>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</si>
  <si>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</si>
  <si>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</si>
  <si>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</si>
  <si>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</si>
  <si>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</si>
  <si>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</si>
  <si>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</si>
  <si>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</si>
  <si>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</si>
  <si>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</si>
  <si>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</si>
  <si>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</si>
  <si>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</si>
  <si>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</si>
  <si>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</si>
  <si>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</si>
  <si>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</si>
  <si>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</si>
  <si>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</si>
  <si>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</si>
  <si>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</si>
  <si>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</si>
  <si>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</si>
  <si>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</si>
  <si>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</si>
  <si>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</si>
  <si>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</si>
  <si>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</si>
  <si>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</si>
  <si>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</si>
  <si>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</si>
  <si>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</si>
  <si>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</si>
  <si>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</si>
  <si>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Range $1295 - $1495</t>
  </si>
  <si>
    <t>30 year amortization - Assumes 80% refinance</t>
  </si>
  <si>
    <t>3526 Ridgecrest</t>
  </si>
  <si>
    <t>Memphis, Tennessee 38127</t>
  </si>
  <si>
    <t>Estimated ARV 150k</t>
  </si>
  <si>
    <t>Estimated Out of Pocket Cash**</t>
  </si>
  <si>
    <t>Down Payment*</t>
  </si>
  <si>
    <t>Purchase Closing Costs</t>
  </si>
  <si>
    <t>Hard Money For 60 Days</t>
  </si>
  <si>
    <t>Loan Refinance(Estimated)</t>
  </si>
  <si>
    <t>** Estimates are NOT guaranteed due your own due diligence BEFORE YOU BUY!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</si>
</sst>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165" fontId="0" fillId="10" borderId="6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0" fillId="10" borderId="7" xfId="0" applyNumberForma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165" fontId="5" fillId="10" borderId="2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11" workbookViewId="0">
      <selection activeCell="C26" sqref="C26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51</v>
      </c>
    </row>
    <row r="2" spans="1:10" ht="14.7" thickBot="1" x14ac:dyDescent="0.6">
      <c r="A2" s="71"/>
      <c r="B2" s="10" t="s">
        <v>52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134900</v>
      </c>
      <c r="I3" s="19"/>
    </row>
    <row r="4" spans="1:10" x14ac:dyDescent="0.55000000000000004">
      <c r="A4" s="11" t="s">
        <v>1</v>
      </c>
      <c r="B4" s="2">
        <v>134900</v>
      </c>
      <c r="G4" s="27" t="s">
        <v>26</v>
      </c>
      <c r="H4" s="24">
        <f>B18</f>
        <v>12900</v>
      </c>
      <c r="I4" s="17"/>
    </row>
    <row r="5" spans="1:10" x14ac:dyDescent="0.55000000000000004">
      <c r="A5" s="12" t="s">
        <v>10</v>
      </c>
      <c r="B5" s="3">
        <v>2000</v>
      </c>
      <c r="G5" s="16" t="s">
        <v>27</v>
      </c>
      <c r="H5" s="25">
        <f>(H3-H4)</f>
        <v>122000</v>
      </c>
      <c r="I5" s="17"/>
    </row>
    <row r="6" spans="1:10" x14ac:dyDescent="0.55000000000000004">
      <c r="A6" s="12" t="s">
        <v>19</v>
      </c>
      <c r="B6" s="3">
        <v>157900</v>
      </c>
      <c r="G6" s="16" t="s">
        <v>32</v>
      </c>
      <c r="H6" s="25">
        <f>(I6*H5)</f>
        <v>3660</v>
      </c>
      <c r="I6" s="21">
        <v>0.03</v>
      </c>
      <c r="J6" t="s">
        <v>48</v>
      </c>
    </row>
    <row r="7" spans="1:10" ht="14.7" thickBot="1" x14ac:dyDescent="0.6">
      <c r="A7" s="13" t="s">
        <v>2</v>
      </c>
      <c r="B7" s="4">
        <v>99800</v>
      </c>
      <c r="C7" t="s">
        <v>53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1016.6666666666666</v>
      </c>
      <c r="I8" s="17"/>
    </row>
    <row r="9" spans="1:10" ht="14.7" thickBot="1" x14ac:dyDescent="0.6">
      <c r="A9" s="12" t="s">
        <v>4</v>
      </c>
      <c r="B9" s="3">
        <v>1495</v>
      </c>
      <c r="C9" t="s">
        <v>49</v>
      </c>
      <c r="G9" s="16" t="s">
        <v>30</v>
      </c>
      <c r="H9" s="25">
        <f>(H8*I9)</f>
        <v>2033.3333333333333</v>
      </c>
      <c r="I9" s="22">
        <v>2</v>
      </c>
    </row>
    <row r="10" spans="1:10" ht="14.7" thickBot="1" x14ac:dyDescent="0.6">
      <c r="A10" s="12" t="s">
        <v>22</v>
      </c>
      <c r="B10" s="3">
        <v>149.5</v>
      </c>
      <c r="G10" s="45" t="s">
        <v>31</v>
      </c>
      <c r="H10" s="43">
        <f>H9</f>
        <v>2033.3333333333333</v>
      </c>
      <c r="I10" s="18"/>
    </row>
    <row r="11" spans="1:10" ht="14.7" thickBot="1" x14ac:dyDescent="0.6">
      <c r="A11" s="12" t="s">
        <v>5</v>
      </c>
      <c r="B11" s="5">
        <f>(845.81)/12</f>
        <v>70.484166666666667</v>
      </c>
      <c r="C11" s="78" t="s">
        <v>23</v>
      </c>
    </row>
    <row r="12" spans="1:10" ht="14.7" thickBot="1" x14ac:dyDescent="0.6">
      <c r="A12" s="12" t="s">
        <v>6</v>
      </c>
      <c r="B12" s="6">
        <f>(797.25)/12</f>
        <v>66.4375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75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1133.5783333333334</v>
      </c>
      <c r="G14" s="29" t="s">
        <v>28</v>
      </c>
      <c r="H14" s="35">
        <f>(B19*I14)</f>
        <v>1200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8.6149081697276766E-2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134900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12900</v>
      </c>
      <c r="C18" s="61" t="s">
        <v>50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120000</v>
      </c>
      <c r="C19" s="63"/>
      <c r="D19" s="64"/>
      <c r="G19" s="46" t="s">
        <v>38</v>
      </c>
      <c r="H19" s="42">
        <f>SUM(H13:H18)</f>
        <v>4425</v>
      </c>
      <c r="I19" s="33"/>
    </row>
    <row r="20" spans="1:9" x14ac:dyDescent="0.55000000000000004">
      <c r="A20" s="51" t="s">
        <v>11</v>
      </c>
      <c r="B20" s="54">
        <v>7.0000000000000007E-2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798.36299421501974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335.21533911831364</v>
      </c>
      <c r="C23" s="50" t="s">
        <v>24</v>
      </c>
      <c r="G23" s="41" t="s">
        <v>9</v>
      </c>
      <c r="H23" s="38">
        <f>B18</f>
        <v>12900</v>
      </c>
    </row>
    <row r="24" spans="1:9" ht="14.7" thickBot="1" x14ac:dyDescent="0.6">
      <c r="A24" s="59" t="s">
        <v>21</v>
      </c>
      <c r="B24" s="60">
        <f>(B23*12)/B18</f>
        <v>0.31182822243564057</v>
      </c>
      <c r="G24" s="41" t="s">
        <v>41</v>
      </c>
      <c r="H24" s="39">
        <v>1000</v>
      </c>
    </row>
    <row r="25" spans="1:9" ht="30" customHeight="1" thickBot="1" x14ac:dyDescent="0.6">
      <c r="B25" s="83" t="s">
        <v>54</v>
      </c>
      <c r="G25" s="41" t="s">
        <v>42</v>
      </c>
      <c r="H25" s="38">
        <f>H10</f>
        <v>2033.3333333333333</v>
      </c>
    </row>
    <row r="26" spans="1:9" ht="14.7" thickBot="1" x14ac:dyDescent="0.6">
      <c r="B26" s="84">
        <v>14900</v>
      </c>
      <c r="C26" s="85" t="s">
        <v>55</v>
      </c>
      <c r="G26" s="41" t="s">
        <v>43</v>
      </c>
      <c r="H26" s="40">
        <f>H19</f>
        <v>4425</v>
      </c>
    </row>
    <row r="27" spans="1:9" ht="29.1" thickBot="1" x14ac:dyDescent="0.6">
      <c r="B27" s="86">
        <v>2000</v>
      </c>
      <c r="C27" s="85" t="s">
        <v>56</v>
      </c>
      <c r="G27" s="47" t="s">
        <v>47</v>
      </c>
      <c r="H27" s="44">
        <f>SUM(H23:H26)</f>
        <v>20358.333333333336</v>
      </c>
    </row>
    <row r="28" spans="1:9" ht="14.7" thickBot="1" x14ac:dyDescent="0.6">
      <c r="B28" s="86">
        <v>4800</v>
      </c>
      <c r="C28" s="85" t="s">
        <v>57</v>
      </c>
      <c r="G28" s="49" t="s">
        <v>44</v>
      </c>
      <c r="H28" s="48">
        <f>H27/(B23*12)</f>
        <v>5.0610087898722069</v>
      </c>
    </row>
    <row r="29" spans="1:9" ht="14.7" thickBot="1" x14ac:dyDescent="0.6">
      <c r="B29" s="87">
        <v>6500</v>
      </c>
      <c r="C29" s="85" t="s">
        <v>58</v>
      </c>
    </row>
    <row r="30" spans="1:9" ht="14.7" thickBot="1" x14ac:dyDescent="0.6">
      <c r="B30" s="88">
        <f>SUM(B26:B29)</f>
        <v>28200</v>
      </c>
    </row>
    <row r="31" spans="1:9" x14ac:dyDescent="0.55000000000000004">
      <c r="B31" s="89" t="s">
        <v>59</v>
      </c>
    </row>
    <row r="32" spans="1:9" ht="33.9" customHeight="1" x14ac:dyDescent="0.55000000000000004">
      <c r="B32" s="90"/>
    </row>
  </sheetData>
  <mergeCells count="10">
    <mergeCell ref="B31:B32"/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2025-06-10T17:39:57Z</dcterms:modified>
</cp:coreProperties>
</file>