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53771E17-C435-4FFC-94C4-132981C2B1BF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0" i="1" l="1"/>
  <c r="B12" i="1"/>
  <c r="B13" i="1"/>
  <c r="B15" i="1" l="1"/>
  <c r="B31" i="1"/>
  <c r="B23" i="1" l="1"/>
  <c r="B24" i="1" l="1"/>
  <c r="B25" i="1" s="1"/>
  <c r="B16" i="1" l="1"/>
</calcChain>
</file>

<file path=xl/sharedStrings.xml><?xml version="1.0" encoding="utf-8"?>
<sst xmlns="http://schemas.openxmlformats.org/spreadsheetml/2006/main" count="38" uniqueCount="38">
  <si>
    <t>Property Address</t>
  </si>
  <si>
    <t>Purchase Price</t>
  </si>
  <si>
    <t>Tax Appraisal</t>
  </si>
  <si>
    <t>Income Information - Monthly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</si>
  <si>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</si>
  <si>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</si>
  <si>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</si>
  <si>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</si>
  <si>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</si>
  <si>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</si>
  <si>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</si>
  <si>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</si>
  <si>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</si>
  <si>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</si>
  <si>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</si>
  <si>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</si>
  <si>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</si>
  <si>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</si>
  <si>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</si>
  <si>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</si>
  <si>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</si>
  <si>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</si>
  <si>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</si>
  <si>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</si>
  <si>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</si>
  <si>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</si>
  <si>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</si>
  <si>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30 year amortization - Assumes 80% refinance Assumes Cash Purchase and rate/trem refinance.</t>
  </si>
  <si>
    <t>Memphis, Tennessee 38111</t>
  </si>
  <si>
    <t>Monthly Rent Main House</t>
  </si>
  <si>
    <t>Monthly Rent Guest House</t>
  </si>
  <si>
    <t>Hard Money For 60 Days (if applicable)</t>
  </si>
  <si>
    <t>900 Brower Street DUPLEX</t>
  </si>
  <si>
    <t>Range $1395- $1595</t>
  </si>
  <si>
    <t>Rent range $995 - $1195</t>
  </si>
  <si>
    <t>Commercial Taxation</t>
  </si>
  <si>
    <t>Taxes need to be contested this coming year in Spring 2027</t>
  </si>
  <si>
    <t>Estimated ARV 240k DUE TO NO/FEW COMPS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</si>
</sst>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3" workbookViewId="0">
      <selection activeCell="H20" sqref="H20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4" t="s">
        <v>0</v>
      </c>
      <c r="B1" s="7" t="s">
        <v>32</v>
      </c>
    </row>
    <row r="2" spans="1:5" ht="14.7" thickBot="1" x14ac:dyDescent="0.6">
      <c r="A2" s="35"/>
      <c r="B2" s="8" t="s">
        <v>28</v>
      </c>
    </row>
    <row r="3" spans="1:5" ht="15.9" thickBot="1" x14ac:dyDescent="0.6">
      <c r="A3" s="36" t="s">
        <v>16</v>
      </c>
      <c r="B3" s="37"/>
    </row>
    <row r="4" spans="1:5" x14ac:dyDescent="0.55000000000000004">
      <c r="A4" s="9" t="s">
        <v>1</v>
      </c>
      <c r="B4" s="2">
        <v>259900</v>
      </c>
    </row>
    <row r="5" spans="1:5" x14ac:dyDescent="0.55000000000000004">
      <c r="A5" s="10" t="s">
        <v>9</v>
      </c>
      <c r="B5" s="3">
        <v>2000</v>
      </c>
    </row>
    <row r="6" spans="1:5" x14ac:dyDescent="0.55000000000000004">
      <c r="A6" s="10" t="s">
        <v>18</v>
      </c>
      <c r="B6" s="3">
        <v>251900</v>
      </c>
      <c r="C6" t="s">
        <v>37</v>
      </c>
    </row>
    <row r="7" spans="1:5" ht="14.7" thickBot="1" x14ac:dyDescent="0.6">
      <c r="A7" s="11" t="s">
        <v>2</v>
      </c>
      <c r="B7" s="4">
        <v>121200</v>
      </c>
      <c r="C7" t="s">
        <v>35</v>
      </c>
    </row>
    <row r="8" spans="1:5" ht="19.5" customHeight="1" thickBot="1" x14ac:dyDescent="0.6">
      <c r="A8" s="38" t="s">
        <v>3</v>
      </c>
      <c r="B8" s="39"/>
    </row>
    <row r="9" spans="1:5" x14ac:dyDescent="0.55000000000000004">
      <c r="A9" s="10" t="s">
        <v>29</v>
      </c>
      <c r="B9" s="3">
        <v>1495</v>
      </c>
      <c r="C9" t="s">
        <v>33</v>
      </c>
    </row>
    <row r="10" spans="1:5" x14ac:dyDescent="0.55000000000000004">
      <c r="A10" s="10" t="s">
        <v>30</v>
      </c>
      <c r="B10" s="3">
        <v>1095</v>
      </c>
      <c r="C10" t="s">
        <v>34</v>
      </c>
    </row>
    <row r="11" spans="1:5" ht="14.7" thickBot="1" x14ac:dyDescent="0.6">
      <c r="A11" s="10" t="s">
        <v>21</v>
      </c>
      <c r="B11" s="3">
        <v>259</v>
      </c>
    </row>
    <row r="12" spans="1:5" x14ac:dyDescent="0.55000000000000004">
      <c r="A12" s="10" t="s">
        <v>4</v>
      </c>
      <c r="B12" s="31">
        <f>(1251.18)/12</f>
        <v>104.265</v>
      </c>
      <c r="C12" s="42" t="s">
        <v>36</v>
      </c>
      <c r="D12" s="43"/>
      <c r="E12" s="44"/>
    </row>
    <row r="13" spans="1:5" ht="28.15" customHeight="1" thickBot="1" x14ac:dyDescent="0.6">
      <c r="A13" s="10" t="s">
        <v>5</v>
      </c>
      <c r="B13" s="32">
        <f>(1304.11)/12</f>
        <v>108.67583333333333</v>
      </c>
      <c r="C13" s="45"/>
      <c r="D13" s="46"/>
      <c r="E13" s="47"/>
    </row>
    <row r="14" spans="1:5" ht="14.7" thickBot="1" x14ac:dyDescent="0.6">
      <c r="A14" s="10" t="s">
        <v>17</v>
      </c>
      <c r="B14" s="3">
        <v>120</v>
      </c>
    </row>
    <row r="15" spans="1:5" ht="14.7" thickBot="1" x14ac:dyDescent="0.6">
      <c r="A15" s="12" t="s">
        <v>6</v>
      </c>
      <c r="B15" s="6">
        <f>(B9+B10)-(+B11++B12+B13+B14)</f>
        <v>1998.0591666666667</v>
      </c>
    </row>
    <row r="16" spans="1:5" ht="14.7" thickBot="1" x14ac:dyDescent="0.6">
      <c r="A16" s="10" t="s">
        <v>13</v>
      </c>
      <c r="B16" s="5">
        <f>(B15*12)/B6</f>
        <v>9.5183445811830095E-2</v>
      </c>
    </row>
    <row r="17" spans="1:5" ht="15.9" thickBot="1" x14ac:dyDescent="0.6">
      <c r="A17" s="40" t="s">
        <v>7</v>
      </c>
      <c r="B17" s="41"/>
    </row>
    <row r="18" spans="1:5" ht="14.7" thickBot="1" x14ac:dyDescent="0.6">
      <c r="A18" s="15" t="s">
        <v>19</v>
      </c>
      <c r="B18" s="16">
        <v>259900</v>
      </c>
    </row>
    <row r="19" spans="1:5" ht="14.55" customHeight="1" x14ac:dyDescent="0.55000000000000004">
      <c r="A19" s="15" t="s">
        <v>8</v>
      </c>
      <c r="B19" s="16">
        <v>68000</v>
      </c>
      <c r="C19" s="33" t="s">
        <v>27</v>
      </c>
      <c r="D19" s="48"/>
    </row>
    <row r="20" spans="1:5" ht="35.5" customHeight="1" x14ac:dyDescent="0.55000000000000004">
      <c r="A20" s="17" t="s">
        <v>15</v>
      </c>
      <c r="B20" s="16">
        <f>(240000*0.8)</f>
        <v>192000</v>
      </c>
      <c r="C20" s="49"/>
      <c r="D20" s="50"/>
    </row>
    <row r="21" spans="1:5" x14ac:dyDescent="0.55000000000000004">
      <c r="A21" s="15" t="s">
        <v>10</v>
      </c>
      <c r="B21" s="18">
        <v>6.25E-2</v>
      </c>
      <c r="C21" s="49"/>
      <c r="D21" s="50"/>
      <c r="E21" s="13"/>
    </row>
    <row r="22" spans="1:5" x14ac:dyDescent="0.55000000000000004">
      <c r="A22" s="15" t="s">
        <v>11</v>
      </c>
      <c r="B22" s="19">
        <v>360</v>
      </c>
    </row>
    <row r="23" spans="1:5" ht="14.7" thickBot="1" x14ac:dyDescent="0.6">
      <c r="A23" s="15" t="s">
        <v>14</v>
      </c>
      <c r="B23" s="20">
        <f>-PMT((B21/12),B22,B20,0)</f>
        <v>1182.1770248186717</v>
      </c>
    </row>
    <row r="24" spans="1:5" ht="14.7" thickBot="1" x14ac:dyDescent="0.6">
      <c r="A24" s="21" t="s">
        <v>12</v>
      </c>
      <c r="B24" s="22">
        <f>(B15-B23)</f>
        <v>815.88214184799494</v>
      </c>
      <c r="C24" s="14" t="s">
        <v>22</v>
      </c>
    </row>
    <row r="25" spans="1:5" ht="14.7" thickBot="1" x14ac:dyDescent="0.6">
      <c r="A25" s="23" t="s">
        <v>20</v>
      </c>
      <c r="B25" s="24">
        <f>(B24*12)/B19</f>
        <v>0.14397920150258736</v>
      </c>
    </row>
    <row r="26" spans="1:5" ht="30" customHeight="1" thickBot="1" x14ac:dyDescent="0.6">
      <c r="B26" s="29" t="s">
        <v>23</v>
      </c>
    </row>
    <row r="27" spans="1:5" x14ac:dyDescent="0.55000000000000004">
      <c r="B27" s="25">
        <v>68000</v>
      </c>
      <c r="C27" s="30" t="s">
        <v>25</v>
      </c>
    </row>
    <row r="28" spans="1:5" x14ac:dyDescent="0.55000000000000004">
      <c r="B28" s="26">
        <v>2500</v>
      </c>
      <c r="C28" s="30" t="s">
        <v>24</v>
      </c>
    </row>
    <row r="29" spans="1:5" x14ac:dyDescent="0.55000000000000004">
      <c r="B29" s="26">
        <v>0</v>
      </c>
      <c r="C29" s="30" t="s">
        <v>31</v>
      </c>
    </row>
    <row r="30" spans="1:5" ht="14.7" thickBot="1" x14ac:dyDescent="0.6">
      <c r="B30" s="27">
        <v>6500</v>
      </c>
      <c r="C30" s="30" t="s">
        <v>26</v>
      </c>
    </row>
    <row r="31" spans="1:5" ht="14.7" thickBot="1" x14ac:dyDescent="0.6">
      <c r="B31" s="28">
        <f>SUM(B27:B30)</f>
        <v>77000</v>
      </c>
    </row>
    <row r="33" ht="15" customHeight="1" x14ac:dyDescent="0.55000000000000004"/>
  </sheetData>
  <mergeCells count="6">
    <mergeCell ref="A1:A2"/>
    <mergeCell ref="A3:B3"/>
    <mergeCell ref="A8:B8"/>
    <mergeCell ref="A17:B17"/>
    <mergeCell ref="C12:E13"/>
    <mergeCell ref="C19:D21"/>
  </mergeCells>
  <conditionalFormatting sqref="B24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2026-04-06T14:45:15Z</dcterms:modified>
</cp:coreProperties>
</file>