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OneDrive\Desktop\"/>
    </mc:Choice>
  </mc:AlternateContent>
  <xr:revisionPtr revIDLastSave="0" documentId="13_ncr:1_{ED7AD72D-D621-4A55-B656-66D0A4A8F84C}" xr6:coauthVersionLast="47" xr6:coauthVersionMax="47" xr10:uidLastSave="{00000000-0000-0000-0000-000000000000}"/>
  <bookViews>
    <workbookView xWindow="702" yWindow="702" windowWidth="21600" windowHeight="1185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19" i="1" l="1"/>
  <c r="B11" i="1"/>
  <c r="B12" i="1"/>
  <c r="B30" i="1" l="1"/>
  <c r="B22" i="1" l="1"/>
  <c r="B14" i="1" l="1"/>
  <c r="B23" i="1" s="1"/>
  <c r="B24" i="1" s="1"/>
  <c r="B15" i="1" l="1"/>
</calcChain>
</file>

<file path=xl/sharedStrings.xml><?xml version="1.0" encoding="utf-8"?>
<sst xmlns="http://schemas.openxmlformats.org/spreadsheetml/2006/main" count="36" uniqueCount="36">
  <si>
    <t>Property Address</t>
  </si>
  <si>
    <t>Purchase Price</t>
  </si>
  <si>
    <t>Tax Appraisal</t>
  </si>
  <si>
    <t>Income Information - Monthly</t>
  </si>
  <si>
    <t>Monthly Rent</t>
  </si>
  <si>
    <t>City Taxes</t>
  </si>
  <si>
    <t>County Taxes</t>
  </si>
  <si>
    <t>Monthly Cash Flow</t>
  </si>
  <si>
    <t>Financing Information</t>
  </si>
  <si>
    <t>Down Payment</t>
  </si>
  <si>
    <t>Closing Costs(Estimated)</t>
  </si>
  <si>
    <t>Interest Rate</t>
  </si>
  <si>
    <t>Loan Terms(in months)</t>
  </si>
  <si>
    <t>Monthly Net Positive Cash Flow</t>
  </si>
  <si>
    <t>Cash on Cash Return</t>
  </si>
  <si>
    <t>Monthly Payment(P &amp; I)</t>
  </si>
  <si>
    <t>Loan Amount</t>
  </si>
  <si>
    <t>Property Cost</t>
  </si>
  <si>
    <t>Insurance(Estimated)</t>
  </si>
  <si>
    <t>Total Estimated Cash Costs</t>
  </si>
  <si>
    <t>Mortgage Amount</t>
  </si>
  <si>
    <t>Cash on Cash Return - 10 Year</t>
  </si>
  <si>
    <t>Management Fee(10%)</t>
  </si>
  <si>
    <t>Huge Cash Flow</t>
  </si>
  <si>
    <t>Estimated Out of Pocket Cash</t>
  </si>
  <si>
    <t>Hard Money For 60 Days</t>
  </si>
  <si>
    <t>Purchase Closing Costs</t>
  </si>
  <si>
    <t>Down Payment*</t>
  </si>
  <si>
    <t>Loan Refinance(Estimated)</t>
  </si>
  <si>
    <t>Needs to be contested</t>
  </si>
  <si>
    <t>Estimated new tax assessments coming which should lower taxes</t>
  </si>
  <si>
    <t>30 year amortization - Assumes 80% refinance Assumes Cash Purchase and rate/term refinance.</t>
  </si>
  <si>
    <t>Memphis, Tennessee 38118</t>
  </si>
  <si>
    <t>3975 Bishops Bridge</t>
  </si>
  <si>
    <t>Range $1595- $1795</t>
  </si>
  <si>
    <t>Estimated ARV 205k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</si>
</sst>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"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0" fontId="0" fillId="2" borderId="7" xfId="0" applyNumberForma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5" borderId="8" xfId="0" applyFont="1" applyFill="1" applyBorder="1"/>
    <xf numFmtId="0" fontId="0" fillId="0" borderId="0" xfId="0" applyAlignment="1">
      <alignment horizontal="center"/>
    </xf>
    <xf numFmtId="0" fontId="5" fillId="0" borderId="0" xfId="0" applyFont="1"/>
    <xf numFmtId="0" fontId="1" fillId="7" borderId="4" xfId="0" applyFont="1" applyFill="1" applyBorder="1"/>
    <xf numFmtId="164" fontId="0" fillId="7" borderId="7" xfId="0" applyNumberFormat="1" applyFill="1" applyBorder="1" applyAlignment="1">
      <alignment horizontal="center" vertical="center"/>
    </xf>
    <xf numFmtId="0" fontId="1" fillId="7" borderId="4" xfId="0" applyFont="1" applyFill="1" applyBorder="1" applyAlignment="1">
      <alignment vertical="center"/>
    </xf>
    <xf numFmtId="10" fontId="0" fillId="7" borderId="7" xfId="0" applyNumberFormat="1" applyFill="1" applyBorder="1" applyAlignment="1">
      <alignment horizontal="center" vertical="center"/>
    </xf>
    <xf numFmtId="3" fontId="0" fillId="7" borderId="7" xfId="0" applyNumberFormat="1" applyFill="1" applyBorder="1" applyAlignment="1">
      <alignment horizontal="center" vertical="center"/>
    </xf>
    <xf numFmtId="8" fontId="2" fillId="7" borderId="7" xfId="0" applyNumberFormat="1" applyFont="1" applyFill="1" applyBorder="1" applyAlignment="1">
      <alignment horizontal="center" vertical="center"/>
    </xf>
    <xf numFmtId="0" fontId="1" fillId="7" borderId="8" xfId="0" applyFont="1" applyFill="1" applyBorder="1"/>
    <xf numFmtId="164" fontId="0" fillId="7" borderId="2" xfId="0" applyNumberFormat="1" applyFill="1" applyBorder="1" applyAlignment="1">
      <alignment horizontal="center" vertical="center"/>
    </xf>
    <xf numFmtId="0" fontId="1" fillId="7" borderId="5" xfId="0" applyFont="1" applyFill="1" applyBorder="1"/>
    <xf numFmtId="10" fontId="0" fillId="7" borderId="1" xfId="0" applyNumberFormat="1" applyFill="1" applyBorder="1" applyAlignment="1">
      <alignment horizontal="center" vertical="center"/>
    </xf>
    <xf numFmtId="165" fontId="0" fillId="7" borderId="6" xfId="0" applyNumberFormat="1" applyFill="1" applyBorder="1" applyAlignment="1">
      <alignment horizontal="center" vertical="center"/>
    </xf>
    <xf numFmtId="165" fontId="0" fillId="7" borderId="7" xfId="0" applyNumberFormat="1" applyFill="1" applyBorder="1" applyAlignment="1">
      <alignment horizontal="center" vertical="center"/>
    </xf>
    <xf numFmtId="165" fontId="0" fillId="7" borderId="1" xfId="0" applyNumberFormat="1" applyFill="1" applyBorder="1" applyAlignment="1">
      <alignment horizontal="center" vertical="center"/>
    </xf>
    <xf numFmtId="165" fontId="5" fillId="7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6" fontId="2" fillId="4" borderId="7" xfId="0" applyNumberFormat="1" applyFont="1" applyFill="1" applyBorder="1" applyAlignment="1">
      <alignment horizontal="center" vertical="center" wrapText="1" shrinkToFit="1"/>
    </xf>
    <xf numFmtId="164" fontId="2" fillId="4" borderId="7" xfId="0" applyNumberFormat="1" applyFont="1" applyFill="1" applyBorder="1" applyAlignment="1">
      <alignment horizontal="center" vertical="center" wrapText="1" shrinkToFi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4" fillId="4" borderId="8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64" fontId="4" fillId="6" borderId="8" xfId="0" applyNumberFormat="1" applyFont="1" applyFill="1" applyBorder="1" applyAlignment="1">
      <alignment horizontal="center" vertical="center"/>
    </xf>
    <xf numFmtId="164" fontId="4" fillId="6" borderId="9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CC00CC"/>
      <color rgb="FFDF49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workbookViewId="0">
      <selection activeCell="C26" sqref="C26"/>
    </sheetView>
  </sheetViews>
  <sheetFormatPr defaultColWidth="8.7890625" defaultRowHeight="14.4" x14ac:dyDescent="0.55000000000000004"/>
  <cols>
    <col min="1" max="1" width="33.68359375" customWidth="1"/>
    <col min="2" max="2" width="31.3125" style="1" customWidth="1"/>
  </cols>
  <sheetData>
    <row r="1" spans="1:5" x14ac:dyDescent="0.55000000000000004">
      <c r="A1" s="37" t="s">
        <v>0</v>
      </c>
      <c r="B1" s="7" t="s">
        <v>33</v>
      </c>
    </row>
    <row r="2" spans="1:5" ht="14.7" thickBot="1" x14ac:dyDescent="0.6">
      <c r="A2" s="38"/>
      <c r="B2" s="8" t="s">
        <v>32</v>
      </c>
    </row>
    <row r="3" spans="1:5" ht="15.9" thickBot="1" x14ac:dyDescent="0.6">
      <c r="A3" s="39" t="s">
        <v>17</v>
      </c>
      <c r="B3" s="40"/>
    </row>
    <row r="4" spans="1:5" x14ac:dyDescent="0.55000000000000004">
      <c r="A4" s="9" t="s">
        <v>1</v>
      </c>
      <c r="B4" s="2">
        <v>184900</v>
      </c>
    </row>
    <row r="5" spans="1:5" x14ac:dyDescent="0.55000000000000004">
      <c r="A5" s="10" t="s">
        <v>10</v>
      </c>
      <c r="B5" s="3">
        <v>2000</v>
      </c>
    </row>
    <row r="6" spans="1:5" x14ac:dyDescent="0.55000000000000004">
      <c r="A6" s="10" t="s">
        <v>19</v>
      </c>
      <c r="B6" s="3">
        <v>136300</v>
      </c>
      <c r="C6" t="s">
        <v>35</v>
      </c>
    </row>
    <row r="7" spans="1:5" ht="14.7" thickBot="1" x14ac:dyDescent="0.6">
      <c r="A7" s="11" t="s">
        <v>2</v>
      </c>
      <c r="B7" s="4">
        <v>191900</v>
      </c>
      <c r="C7" t="s">
        <v>29</v>
      </c>
    </row>
    <row r="8" spans="1:5" ht="19.5" customHeight="1" thickBot="1" x14ac:dyDescent="0.6">
      <c r="A8" s="41" t="s">
        <v>3</v>
      </c>
      <c r="B8" s="42"/>
    </row>
    <row r="9" spans="1:5" x14ac:dyDescent="0.55000000000000004">
      <c r="A9" s="10" t="s">
        <v>4</v>
      </c>
      <c r="B9" s="3">
        <v>1795</v>
      </c>
      <c r="C9" t="s">
        <v>34</v>
      </c>
    </row>
    <row r="10" spans="1:5" ht="14.7" thickBot="1" x14ac:dyDescent="0.6">
      <c r="A10" s="10" t="s">
        <v>22</v>
      </c>
      <c r="B10" s="3">
        <v>179.5</v>
      </c>
    </row>
    <row r="11" spans="1:5" x14ac:dyDescent="0.55000000000000004">
      <c r="A11" s="10" t="s">
        <v>5</v>
      </c>
      <c r="B11" s="31">
        <f>(879.41)/12</f>
        <v>73.284166666666664</v>
      </c>
      <c r="C11" s="45" t="s">
        <v>30</v>
      </c>
      <c r="D11" s="46"/>
      <c r="E11" s="47"/>
    </row>
    <row r="12" spans="1:5" ht="28.15" customHeight="1" thickBot="1" x14ac:dyDescent="0.6">
      <c r="A12" s="10" t="s">
        <v>6</v>
      </c>
      <c r="B12" s="32">
        <f>(916.62)/12</f>
        <v>76.385000000000005</v>
      </c>
      <c r="C12" s="48"/>
      <c r="D12" s="49"/>
      <c r="E12" s="50"/>
    </row>
    <row r="13" spans="1:5" ht="14.7" thickBot="1" x14ac:dyDescent="0.6">
      <c r="A13" s="10" t="s">
        <v>18</v>
      </c>
      <c r="B13" s="3">
        <v>75</v>
      </c>
    </row>
    <row r="14" spans="1:5" ht="14.7" thickBot="1" x14ac:dyDescent="0.6">
      <c r="A14" s="12" t="s">
        <v>7</v>
      </c>
      <c r="B14" s="6">
        <f>(B9-(B10++B11+B12+B13))</f>
        <v>1390.8308333333334</v>
      </c>
    </row>
    <row r="15" spans="1:5" ht="14.7" thickBot="1" x14ac:dyDescent="0.6">
      <c r="A15" s="10" t="s">
        <v>14</v>
      </c>
      <c r="B15" s="5">
        <f>(B14*12)/B6</f>
        <v>0.12245025678650037</v>
      </c>
    </row>
    <row r="16" spans="1:5" ht="15.9" thickBot="1" x14ac:dyDescent="0.6">
      <c r="A16" s="43" t="s">
        <v>8</v>
      </c>
      <c r="B16" s="44"/>
    </row>
    <row r="17" spans="1:5" ht="14.7" thickBot="1" x14ac:dyDescent="0.6">
      <c r="A17" s="15" t="s">
        <v>20</v>
      </c>
      <c r="B17" s="16">
        <v>184900</v>
      </c>
    </row>
    <row r="18" spans="1:5" ht="14.55" customHeight="1" x14ac:dyDescent="0.55000000000000004">
      <c r="A18" s="15" t="s">
        <v>9</v>
      </c>
      <c r="B18" s="16">
        <v>20900</v>
      </c>
      <c r="C18" s="33" t="s">
        <v>31</v>
      </c>
      <c r="D18" s="34"/>
    </row>
    <row r="19" spans="1:5" ht="46.2" customHeight="1" thickBot="1" x14ac:dyDescent="0.6">
      <c r="A19" s="17" t="s">
        <v>16</v>
      </c>
      <c r="B19" s="16">
        <f>(205000*0.8)</f>
        <v>164000</v>
      </c>
      <c r="C19" s="35"/>
      <c r="D19" s="36"/>
    </row>
    <row r="20" spans="1:5" x14ac:dyDescent="0.55000000000000004">
      <c r="A20" s="15" t="s">
        <v>11</v>
      </c>
      <c r="B20" s="18">
        <v>6.25E-2</v>
      </c>
      <c r="E20" s="13"/>
    </row>
    <row r="21" spans="1:5" x14ac:dyDescent="0.55000000000000004">
      <c r="A21" s="15" t="s">
        <v>12</v>
      </c>
      <c r="B21" s="19">
        <v>360</v>
      </c>
    </row>
    <row r="22" spans="1:5" ht="14.7" thickBot="1" x14ac:dyDescent="0.6">
      <c r="A22" s="15" t="s">
        <v>15</v>
      </c>
      <c r="B22" s="20">
        <f>-PMT((B20/12),B21,B19,0)</f>
        <v>1009.7762086992822</v>
      </c>
    </row>
    <row r="23" spans="1:5" ht="14.7" thickBot="1" x14ac:dyDescent="0.6">
      <c r="A23" s="21" t="s">
        <v>13</v>
      </c>
      <c r="B23" s="22">
        <f>(B14-B22)</f>
        <v>381.05462463405127</v>
      </c>
      <c r="C23" s="14" t="s">
        <v>23</v>
      </c>
    </row>
    <row r="24" spans="1:5" ht="14.7" thickBot="1" x14ac:dyDescent="0.6">
      <c r="A24" s="23" t="s">
        <v>21</v>
      </c>
      <c r="B24" s="24">
        <f>(B23*12)/B30</f>
        <v>0.15293162192670953</v>
      </c>
    </row>
    <row r="25" spans="1:5" ht="30" customHeight="1" thickBot="1" x14ac:dyDescent="0.6">
      <c r="B25" s="29" t="s">
        <v>24</v>
      </c>
    </row>
    <row r="26" spans="1:5" x14ac:dyDescent="0.55000000000000004">
      <c r="B26" s="25">
        <v>20900</v>
      </c>
      <c r="C26" s="30" t="s">
        <v>27</v>
      </c>
    </row>
    <row r="27" spans="1:5" x14ac:dyDescent="0.55000000000000004">
      <c r="B27" s="26">
        <v>2500</v>
      </c>
      <c r="C27" s="30" t="s">
        <v>26</v>
      </c>
    </row>
    <row r="28" spans="1:5" x14ac:dyDescent="0.55000000000000004">
      <c r="B28" s="26">
        <v>0</v>
      </c>
      <c r="C28" s="30" t="s">
        <v>25</v>
      </c>
    </row>
    <row r="29" spans="1:5" ht="14.7" thickBot="1" x14ac:dyDescent="0.6">
      <c r="B29" s="27">
        <v>6500</v>
      </c>
      <c r="C29" s="30" t="s">
        <v>28</v>
      </c>
    </row>
    <row r="30" spans="1:5" ht="14.7" thickBot="1" x14ac:dyDescent="0.6">
      <c r="B30" s="28">
        <f>SUM(B26:B29)</f>
        <v>29900</v>
      </c>
    </row>
    <row r="32" spans="1:5" ht="15" customHeight="1" x14ac:dyDescent="0.55000000000000004"/>
  </sheetData>
  <mergeCells count="6">
    <mergeCell ref="C18:D19"/>
    <mergeCell ref="A1:A2"/>
    <mergeCell ref="A3:B3"/>
    <mergeCell ref="A8:B8"/>
    <mergeCell ref="A16:B16"/>
    <mergeCell ref="C11:E12"/>
  </mergeCells>
  <conditionalFormatting sqref="B23">
    <cfRule type="cellIs" dxfId="1" priority="3" operator="greaterThan">
      <formula>0</formula>
    </cfRule>
    <cfRule type="cellIs" dxfId="0" priority="4" operator="lessThan">
      <formula>0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890625" defaultRowHeight="14.4" x14ac:dyDescent="0.5500000000000000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890625"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Robert Feol</cp:lastModifiedBy>
  <cp:lastPrinted>2012-12-16T18:20:48Z</cp:lastPrinted>
  <dcterms:created xsi:type="dcterms:W3CDTF">2012-12-16T17:10:28Z</dcterms:created>
  <dcterms:modified xsi:type="dcterms:W3CDTF">2026-05-05T19:16:04Z</dcterms:modified>
</cp:coreProperties>
</file>